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8620" windowHeight="11325" activeTab="1"/>
  </bookViews>
  <sheets>
    <sheet name="за 2014 год" sheetId="4" r:id="rId1"/>
    <sheet name="за 2015 год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9" i="1" l="1"/>
  <c r="D12" i="1"/>
  <c r="B11" i="1"/>
  <c r="C9" i="1"/>
  <c r="B9" i="1"/>
  <c r="D14" i="4" l="1"/>
  <c r="C14" i="4"/>
  <c r="E13" i="4"/>
  <c r="E12" i="4"/>
  <c r="E11" i="4"/>
  <c r="E10" i="4"/>
  <c r="D10" i="4"/>
  <c r="E9" i="4"/>
  <c r="E8" i="4"/>
  <c r="E7" i="4"/>
  <c r="E6" i="4"/>
  <c r="E5" i="4"/>
  <c r="E4" i="4"/>
  <c r="E3" i="4"/>
  <c r="D3" i="4"/>
  <c r="B3" i="4"/>
  <c r="B14" i="4" s="1"/>
  <c r="E14" i="4" s="1"/>
  <c r="E11" i="1" l="1"/>
  <c r="E12" i="1"/>
  <c r="E7" i="1"/>
  <c r="C14" i="1" l="1"/>
  <c r="D14" i="1"/>
  <c r="B14" i="1"/>
  <c r="E14" i="1" s="1"/>
  <c r="E4" i="1"/>
  <c r="E5" i="1"/>
  <c r="E6" i="1"/>
  <c r="E8" i="1"/>
  <c r="E9" i="1"/>
  <c r="E10" i="1"/>
  <c r="E13" i="1"/>
  <c r="E3" i="1"/>
</calcChain>
</file>

<file path=xl/sharedStrings.xml><?xml version="1.0" encoding="utf-8"?>
<sst xmlns="http://schemas.openxmlformats.org/spreadsheetml/2006/main" count="36" uniqueCount="18">
  <si>
    <t>Виды деятельности</t>
  </si>
  <si>
    <t>Доходы</t>
  </si>
  <si>
    <t>Расходы (тыс.руб.)</t>
  </si>
  <si>
    <t>Финансовый результат (+,-) (тыс.руб.)</t>
  </si>
  <si>
    <t>Выручка (тыс.руб.)</t>
  </si>
  <si>
    <t>Поступление из бюджетов всех уровней (тыс.руб.)</t>
  </si>
  <si>
    <t>Передача эл.энергии</t>
  </si>
  <si>
    <t>Сбыт эл.энергии</t>
  </si>
  <si>
    <t>Прочая деятельность</t>
  </si>
  <si>
    <t>Деятельность с/к Энергия</t>
  </si>
  <si>
    <t>Кафетерий</t>
  </si>
  <si>
    <t>Тех.присоединение до 15 кВт</t>
  </si>
  <si>
    <t>КВП</t>
  </si>
  <si>
    <t>Тех.присоединение свыше 15 кВт</t>
  </si>
  <si>
    <t>Прочие доходы, аренда</t>
  </si>
  <si>
    <t>Прочие расходы</t>
  </si>
  <si>
    <t>Проценты за пользование кредитом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</si>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</sst>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40" zoomScaleNormal="140" workbookViewId="0">
      <selection activeCell="D11" sqref="D11"/>
    </sheetView>
  </sheetViews>
  <sheetFormatPr defaultRowHeight="15" x14ac:dyDescent="0.25"/>
  <cols>
    <col min="1" max="5" width="24.7109375" customWidth="1"/>
  </cols>
  <sheetData>
    <row r="1" spans="1:5" ht="16.5" thickBot="1" x14ac:dyDescent="0.3">
      <c r="A1" s="7" t="s">
        <v>0</v>
      </c>
      <c r="B1" s="9" t="s">
        <v>1</v>
      </c>
      <c r="C1" s="10"/>
      <c r="D1" s="7" t="s">
        <v>2</v>
      </c>
      <c r="E1" s="7" t="s">
        <v>3</v>
      </c>
    </row>
    <row r="2" spans="1:5" ht="54.75" customHeight="1" thickBot="1" x14ac:dyDescent="0.3">
      <c r="A2" s="8"/>
      <c r="B2" s="1" t="s">
        <v>4</v>
      </c>
      <c r="C2" s="1" t="s">
        <v>5</v>
      </c>
      <c r="D2" s="8"/>
      <c r="E2" s="8"/>
    </row>
    <row r="3" spans="1:5" ht="21.75" customHeight="1" thickBot="1" x14ac:dyDescent="0.3">
      <c r="A3" s="2" t="s">
        <v>6</v>
      </c>
      <c r="B3" s="1">
        <f>710626+387998</f>
        <v>1098624</v>
      </c>
      <c r="C3" s="7">
        <v>191035</v>
      </c>
      <c r="D3" s="1">
        <f>904696+395259-D4</f>
        <v>1166495.98</v>
      </c>
      <c r="E3" s="1">
        <f>B3-D3</f>
        <v>-67871.979999999981</v>
      </c>
    </row>
    <row r="4" spans="1:5" ht="21.75" customHeight="1" thickBot="1" x14ac:dyDescent="0.3">
      <c r="A4" s="2" t="s">
        <v>7</v>
      </c>
      <c r="B4" s="1">
        <v>190031</v>
      </c>
      <c r="C4" s="8"/>
      <c r="D4" s="1">
        <v>133459.01999999999</v>
      </c>
      <c r="E4" s="1">
        <f t="shared" ref="E4:E14" si="0">B4-D4</f>
        <v>56571.98000000001</v>
      </c>
    </row>
    <row r="5" spans="1:5" ht="21.75" customHeight="1" thickBot="1" x14ac:dyDescent="0.3">
      <c r="A5" s="2" t="s">
        <v>8</v>
      </c>
      <c r="B5" s="1">
        <v>1089</v>
      </c>
      <c r="C5" s="1">
        <v>147</v>
      </c>
      <c r="D5" s="1">
        <v>1112</v>
      </c>
      <c r="E5" s="1">
        <f t="shared" si="0"/>
        <v>-23</v>
      </c>
    </row>
    <row r="6" spans="1:5" ht="33" customHeight="1" thickBot="1" x14ac:dyDescent="0.3">
      <c r="A6" s="2" t="s">
        <v>9</v>
      </c>
      <c r="B6" s="1">
        <v>15543</v>
      </c>
      <c r="C6" s="1">
        <v>5501</v>
      </c>
      <c r="D6" s="1">
        <v>19159</v>
      </c>
      <c r="E6" s="1">
        <f t="shared" si="0"/>
        <v>-3616</v>
      </c>
    </row>
    <row r="7" spans="1:5" ht="21" customHeight="1" thickBot="1" x14ac:dyDescent="0.3">
      <c r="A7" s="2" t="s">
        <v>12</v>
      </c>
      <c r="B7" s="1">
        <v>305</v>
      </c>
      <c r="C7" s="1">
        <v>0</v>
      </c>
      <c r="D7" s="1">
        <v>749</v>
      </c>
      <c r="E7" s="1">
        <f t="shared" si="0"/>
        <v>-444</v>
      </c>
    </row>
    <row r="8" spans="1:5" ht="21" customHeight="1" thickBot="1" x14ac:dyDescent="0.3">
      <c r="A8" s="2" t="s">
        <v>10</v>
      </c>
      <c r="B8" s="1">
        <v>2700</v>
      </c>
      <c r="C8" s="1">
        <v>0</v>
      </c>
      <c r="D8" s="1">
        <v>7409</v>
      </c>
      <c r="E8" s="1">
        <f t="shared" si="0"/>
        <v>-4709</v>
      </c>
    </row>
    <row r="9" spans="1:5" ht="33" customHeight="1" thickBot="1" x14ac:dyDescent="0.3">
      <c r="A9" s="2" t="s">
        <v>13</v>
      </c>
      <c r="B9" s="1">
        <v>47089</v>
      </c>
      <c r="C9" s="1">
        <v>42946</v>
      </c>
      <c r="D9" s="1">
        <v>1782</v>
      </c>
      <c r="E9" s="1">
        <f t="shared" si="0"/>
        <v>45307</v>
      </c>
    </row>
    <row r="10" spans="1:5" ht="33" customHeight="1" thickBot="1" x14ac:dyDescent="0.3">
      <c r="A10" s="2" t="s">
        <v>11</v>
      </c>
      <c r="B10" s="1">
        <v>69</v>
      </c>
      <c r="C10" s="1">
        <v>7</v>
      </c>
      <c r="D10" s="1">
        <f>548+552</f>
        <v>1100</v>
      </c>
      <c r="E10" s="1">
        <f t="shared" si="0"/>
        <v>-1031</v>
      </c>
    </row>
    <row r="11" spans="1:5" ht="21" customHeight="1" thickBot="1" x14ac:dyDescent="0.3">
      <c r="A11" s="2" t="s">
        <v>14</v>
      </c>
      <c r="B11" s="1">
        <v>6753</v>
      </c>
      <c r="C11" s="1"/>
      <c r="D11" s="1">
        <v>0</v>
      </c>
      <c r="E11" s="1">
        <f t="shared" si="0"/>
        <v>6753</v>
      </c>
    </row>
    <row r="12" spans="1:5" ht="21" customHeight="1" thickBot="1" x14ac:dyDescent="0.3">
      <c r="A12" s="2" t="s">
        <v>15</v>
      </c>
      <c r="B12" s="1"/>
      <c r="C12" s="1"/>
      <c r="D12" s="1">
        <v>16396</v>
      </c>
      <c r="E12" s="1">
        <f t="shared" si="0"/>
        <v>-16396</v>
      </c>
    </row>
    <row r="13" spans="1:5" ht="33" customHeight="1" thickBot="1" x14ac:dyDescent="0.3">
      <c r="A13" s="2" t="s">
        <v>16</v>
      </c>
      <c r="B13" s="1"/>
      <c r="C13" s="1"/>
      <c r="D13" s="1">
        <v>11263</v>
      </c>
      <c r="E13" s="1">
        <f t="shared" si="0"/>
        <v>-11263</v>
      </c>
    </row>
    <row r="14" spans="1:5" ht="33" customHeight="1" thickBot="1" x14ac:dyDescent="0.3">
      <c r="A14" s="3" t="s">
        <v>17</v>
      </c>
      <c r="B14" s="4">
        <f>SUM(B3:B13)</f>
        <v>1362203</v>
      </c>
      <c r="C14" s="4">
        <f t="shared" ref="C14:D14" si="1">SUM(C3:C13)</f>
        <v>239636</v>
      </c>
      <c r="D14" s="4">
        <f t="shared" si="1"/>
        <v>1358925</v>
      </c>
      <c r="E14" s="4">
        <f t="shared" si="0"/>
        <v>3278</v>
      </c>
    </row>
    <row r="15" spans="1:5" ht="33" customHeight="1" x14ac:dyDescent="0.25"/>
    <row r="16" spans="1:5" ht="33" customHeight="1" x14ac:dyDescent="0.25"/>
  </sheetData>
  <mergeCells count="5">
    <mergeCell ref="A1:A2"/>
    <mergeCell ref="B1:C1"/>
    <mergeCell ref="D1:D2"/>
    <mergeCell ref="E1:E2"/>
    <mergeCell ref="C3:C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40" zoomScaleNormal="140" workbookViewId="0">
      <selection activeCell="D10" sqref="D10"/>
    </sheetView>
  </sheetViews>
  <sheetFormatPr defaultRowHeight="15" x14ac:dyDescent="0.25"/>
  <cols>
    <col min="1" max="2" width="24.7109375" customWidth="1"/>
    <col min="3" max="3" width="24.7109375" style="15" customWidth="1"/>
    <col min="4" max="5" width="24.7109375" customWidth="1"/>
  </cols>
  <sheetData>
    <row r="1" spans="1:5" ht="16.5" thickBot="1" x14ac:dyDescent="0.3">
      <c r="A1" s="7" t="s">
        <v>0</v>
      </c>
      <c r="B1" s="9" t="s">
        <v>1</v>
      </c>
      <c r="C1" s="10"/>
      <c r="D1" s="7" t="s">
        <v>2</v>
      </c>
      <c r="E1" s="7" t="s">
        <v>3</v>
      </c>
    </row>
    <row r="2" spans="1:5" ht="54.75" customHeight="1" thickBot="1" x14ac:dyDescent="0.3">
      <c r="A2" s="8"/>
      <c r="B2" s="1" t="s">
        <v>4</v>
      </c>
      <c r="C2" s="11" t="s">
        <v>5</v>
      </c>
      <c r="D2" s="8"/>
      <c r="E2" s="8"/>
    </row>
    <row r="3" spans="1:5" ht="21.75" customHeight="1" thickBot="1" x14ac:dyDescent="0.3">
      <c r="A3" s="2" t="s">
        <v>6</v>
      </c>
      <c r="B3" s="1">
        <v>1155887</v>
      </c>
      <c r="C3" s="12">
        <v>201640</v>
      </c>
      <c r="D3" s="1">
        <v>1218415</v>
      </c>
      <c r="E3" s="1">
        <f>B3-D3</f>
        <v>-62528</v>
      </c>
    </row>
    <row r="4" spans="1:5" ht="21.75" customHeight="1" thickBot="1" x14ac:dyDescent="0.3">
      <c r="A4" s="2" t="s">
        <v>7</v>
      </c>
      <c r="B4" s="1">
        <v>202343</v>
      </c>
      <c r="C4" s="13"/>
      <c r="D4" s="1">
        <v>125494</v>
      </c>
      <c r="E4" s="1">
        <f t="shared" ref="E4:E13" si="0">B4-D4</f>
        <v>76849</v>
      </c>
    </row>
    <row r="5" spans="1:5" ht="21.75" customHeight="1" thickBot="1" x14ac:dyDescent="0.3">
      <c r="A5" s="2" t="s">
        <v>8</v>
      </c>
      <c r="B5" s="1">
        <v>1509</v>
      </c>
      <c r="C5" s="11">
        <v>130</v>
      </c>
      <c r="D5" s="1">
        <v>1394</v>
      </c>
      <c r="E5" s="1">
        <f t="shared" si="0"/>
        <v>115</v>
      </c>
    </row>
    <row r="6" spans="1:5" ht="33" customHeight="1" thickBot="1" x14ac:dyDescent="0.3">
      <c r="A6" s="2" t="s">
        <v>9</v>
      </c>
      <c r="B6" s="1">
        <v>14103</v>
      </c>
      <c r="C6" s="11">
        <v>6058</v>
      </c>
      <c r="D6" s="1">
        <v>28844</v>
      </c>
      <c r="E6" s="1">
        <f t="shared" si="0"/>
        <v>-14741</v>
      </c>
    </row>
    <row r="7" spans="1:5" ht="21" customHeight="1" thickBot="1" x14ac:dyDescent="0.3">
      <c r="A7" s="2" t="s">
        <v>12</v>
      </c>
      <c r="B7" s="1">
        <v>349</v>
      </c>
      <c r="C7" s="11">
        <v>0</v>
      </c>
      <c r="D7" s="5">
        <v>849.5</v>
      </c>
      <c r="E7" s="5">
        <f t="shared" si="0"/>
        <v>-500.5</v>
      </c>
    </row>
    <row r="8" spans="1:5" ht="21" customHeight="1" thickBot="1" x14ac:dyDescent="0.3">
      <c r="A8" s="2" t="s">
        <v>10</v>
      </c>
      <c r="B8" s="1">
        <v>580</v>
      </c>
      <c r="C8" s="11">
        <v>0</v>
      </c>
      <c r="D8" s="1">
        <v>3279</v>
      </c>
      <c r="E8" s="1">
        <f t="shared" si="0"/>
        <v>-2699</v>
      </c>
    </row>
    <row r="9" spans="1:5" ht="33" customHeight="1" thickBot="1" x14ac:dyDescent="0.3">
      <c r="A9" s="2" t="s">
        <v>13</v>
      </c>
      <c r="B9" s="1">
        <f>25515+123+113942</f>
        <v>139580</v>
      </c>
      <c r="C9" s="11">
        <f>15551+113942</f>
        <v>129493</v>
      </c>
      <c r="D9" s="1">
        <f>699+16+534+113942</f>
        <v>115191</v>
      </c>
      <c r="E9" s="1">
        <f t="shared" si="0"/>
        <v>24389</v>
      </c>
    </row>
    <row r="10" spans="1:5" ht="33" customHeight="1" thickBot="1" x14ac:dyDescent="0.3">
      <c r="A10" s="2" t="s">
        <v>11</v>
      </c>
      <c r="B10" s="1">
        <v>74</v>
      </c>
      <c r="C10" s="11">
        <v>3</v>
      </c>
      <c r="D10" s="1">
        <v>586</v>
      </c>
      <c r="E10" s="1">
        <f t="shared" si="0"/>
        <v>-512</v>
      </c>
    </row>
    <row r="11" spans="1:5" ht="21" customHeight="1" thickBot="1" x14ac:dyDescent="0.3">
      <c r="A11" s="2" t="s">
        <v>14</v>
      </c>
      <c r="B11" s="1">
        <f>120742-113942</f>
        <v>6800</v>
      </c>
      <c r="C11" s="11"/>
      <c r="D11" s="1"/>
      <c r="E11" s="1">
        <f t="shared" si="0"/>
        <v>6800</v>
      </c>
    </row>
    <row r="12" spans="1:5" ht="21" customHeight="1" thickBot="1" x14ac:dyDescent="0.3">
      <c r="A12" s="2" t="s">
        <v>15</v>
      </c>
      <c r="B12" s="1"/>
      <c r="C12" s="11"/>
      <c r="D12" s="1">
        <f>141922-19484+5794-113942</f>
        <v>14290</v>
      </c>
      <c r="E12" s="1">
        <f t="shared" si="0"/>
        <v>-14290</v>
      </c>
    </row>
    <row r="13" spans="1:5" ht="33" customHeight="1" thickBot="1" x14ac:dyDescent="0.3">
      <c r="A13" s="2" t="s">
        <v>16</v>
      </c>
      <c r="B13" s="1"/>
      <c r="C13" s="11"/>
      <c r="D13" s="1">
        <v>19484</v>
      </c>
      <c r="E13" s="1">
        <f t="shared" si="0"/>
        <v>-19484</v>
      </c>
    </row>
    <row r="14" spans="1:5" ht="33" customHeight="1" thickBot="1" x14ac:dyDescent="0.3">
      <c r="A14" s="3" t="s">
        <v>17</v>
      </c>
      <c r="B14" s="4">
        <f>SUM(B3:B13)</f>
        <v>1521225</v>
      </c>
      <c r="C14" s="14">
        <f t="shared" ref="C14:D14" si="1">SUM(C3:C13)</f>
        <v>337324</v>
      </c>
      <c r="D14" s="6">
        <f t="shared" si="1"/>
        <v>1527826.5</v>
      </c>
      <c r="E14" s="6">
        <f>B14-D14-1</f>
        <v>-6602.5</v>
      </c>
    </row>
    <row r="15" spans="1:5" ht="33" customHeight="1" x14ac:dyDescent="0.25"/>
    <row r="16" spans="1:5" ht="33" customHeight="1" x14ac:dyDescent="0.25"/>
  </sheetData>
  <mergeCells count="5">
    <mergeCell ref="A1:A2"/>
    <mergeCell ref="B1:C1"/>
    <mergeCell ref="D1:D2"/>
    <mergeCell ref="E1:E2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 2014 год</vt:lpstr>
      <vt:lpstr>за 2015 год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Надежда Белушенко</cp:lastModifiedBy>
  <cp:lastPrinted>2016-04-11T22:23:16Z</cp:lastPrinted>
  <dcterms:created xsi:type="dcterms:W3CDTF">2015-04-28T10:43:41Z</dcterms:created>
  <dcterms:modified xsi:type="dcterms:W3CDTF">2016-04-12T05:31:30Z</dcterms:modified>
</cp:coreProperties>
</file>